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3"/>
  </bookViews>
  <sheets>
    <sheet name="1кв" sheetId="24" r:id="rId1"/>
    <sheet name="2кв" sheetId="25" r:id="rId2"/>
    <sheet name="3кв" sheetId="26" r:id="rId3"/>
    <sheet name="4кв" sheetId="27" r:id="rId4"/>
    <sheet name="отчет" sheetId="28" r:id="rId5"/>
  </sheets>
  <definedNames>
    <definedName name="_xlnm.Print_Area" localSheetId="0">'1кв'!$A$1:$E$49</definedName>
    <definedName name="_xlnm.Print_Area" localSheetId="1">'2кв'!$A$1:$E$48</definedName>
    <definedName name="_xlnm.Print_Area" localSheetId="2">'3кв'!$A$1:$E$48</definedName>
    <definedName name="_xlnm.Print_Area" localSheetId="3">'4кв'!$A$1:$E$49</definedName>
    <definedName name="_xlnm.Print_Area" localSheetId="4">отчет!$A$1:$C$37</definedName>
  </definedNames>
  <calcPr calcId="152511"/>
</workbook>
</file>

<file path=xl/calcChain.xml><?xml version="1.0" encoding="utf-8"?>
<calcChain xmlns="http://schemas.openxmlformats.org/spreadsheetml/2006/main">
  <c r="C15" i="28" l="1"/>
  <c r="C6" i="28"/>
  <c r="C17" i="28"/>
  <c r="C14" i="28"/>
  <c r="C12" i="28"/>
  <c r="C13" i="28"/>
  <c r="C19" i="28" s="1"/>
  <c r="C11" i="28"/>
  <c r="C8" i="28"/>
  <c r="B45" i="27"/>
  <c r="E27" i="27"/>
  <c r="C25" i="28"/>
  <c r="C9" i="28"/>
  <c r="E23" i="27"/>
  <c r="E22" i="27"/>
  <c r="B48" i="27" s="1"/>
  <c r="C20" i="28" l="1"/>
  <c r="B49" i="27"/>
  <c r="B44" i="26"/>
  <c r="E23" i="26" l="1"/>
  <c r="E22" i="26"/>
  <c r="E26" i="26" l="1"/>
  <c r="B47" i="26" s="1"/>
  <c r="B48" i="26" s="1"/>
  <c r="E23" i="25"/>
  <c r="E22" i="25"/>
  <c r="E26" i="25" l="1"/>
  <c r="B47" i="25" s="1"/>
  <c r="E25" i="24"/>
  <c r="E23" i="24" l="1"/>
  <c r="E22" i="24"/>
  <c r="E27" i="24" l="1"/>
  <c r="B48" i="24" s="1"/>
  <c r="B49" i="24" l="1"/>
  <c r="B44" i="25" s="1"/>
  <c r="B48" i="25" s="1"/>
</calcChain>
</file>

<file path=xl/sharedStrings.xml><?xml version="1.0" encoding="utf-8"?>
<sst xmlns="http://schemas.openxmlformats.org/spreadsheetml/2006/main" count="250" uniqueCount="94">
  <si>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</si>
  <si>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</si>
  <si>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</si>
  <si>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</si>
  <si>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</si>
  <si>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</si>
  <si>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</si>
  <si>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</si>
  <si>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</si>
  <si>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</si>
  <si>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</si>
  <si>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</si>
  <si>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</si>
  <si>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</si>
  <si>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</si>
  <si>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</si>
  <si>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</si>
  <si>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</si>
  <si>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</si>
  <si>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</si>
  <si>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</si>
  <si>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</si>
  <si>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</si>
  <si>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</si>
  <si>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</si>
  <si>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5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</si>
  <si>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Денисенко Егора Ивановича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</si>
  <si>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№119 от 26.09.2012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</si>
  <si>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№5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</si>
  <si>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№90  от   01.10.2012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</si>
  <si>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Денисенко Е.И.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</si>
  <si>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</si>
  <si>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</si>
  <si>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</si>
  <si>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</si>
  <si>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</si>
  <si>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</si>
  <si>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</si>
  <si>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- 244,6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</si>
  <si>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</si>
  <si>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</si>
  <si>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</si>
  <si>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</si>
  <si>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</si>
  <si>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t>Предъявлено населению 9267,87руб.</t>
  </si>
  <si>
    <t>за 1 квартал 2023 года</t>
  </si>
  <si>
    <t>"31" 03 2023 г.</t>
  </si>
  <si>
    <t>Опиловка деревьев</t>
  </si>
  <si>
    <t>январь</t>
  </si>
  <si>
    <t>ч/ч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</si>
  <si>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</si>
  <si>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</si>
  <si>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 xml:space="preserve">           2.  Всего за период с "01" 01 2023 г. по "31" 03 2023 г. выполнено работ (оказано услуг) на общую сумму четырнадцать тысяч сто четырнадцать рублей 11 копеек.</t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</si>
  <si>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</si>
  <si>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</si>
  <si>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</si>
  <si>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</si>
  <si>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</si>
  <si>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</si>
  <si>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 xml:space="preserve">           2.  Всего за период с "01" 04 2023 г. по "30" 06 2023 г. выполнено работ (оказано услуг) на общую сумму восемь тысяч сто сорок пять рублей 18 копеек.</t>
  </si>
  <si>
    <t xml:space="preserve">           2.  Всего за период с "01" 07 2023 г. по "30" 09 2023 г. выполнено работ (оказано услуг) на общую сумму девять тысяч сто шесть рублей 46 копеек.</t>
  </si>
  <si>
    <t>Предъявлено населению 10368,57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</si>
  <si>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</si>
  <si>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</si>
  <si>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</si>
  <si>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</si>
  <si>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</si>
  <si>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</si>
  <si>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</si>
  <si>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</si>
  <si>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</si>
  <si>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</si>
  <si>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</si>
  <si>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</si>
  <si>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</si>
  <si>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</si>
  <si>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</si>
  <si>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</si>
  <si>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</si>
  <si>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</si>
  <si>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</si>
  <si>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</si>
  <si>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</si>
  <si>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</si>
  <si>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за 4 квартал 2023 года</t>
  </si>
  <si>
    <t>31.12.2023 г.</t>
  </si>
  <si>
    <t>4 квартал</t>
  </si>
  <si>
    <t>Ремоннт отмостки, 24 м2 (смета)</t>
  </si>
  <si>
    <t>октябрь</t>
  </si>
  <si>
    <t xml:space="preserve">           2.  Всего за период с "01" 10 2023 г. по "31" 12 2023 г. выполнено работ (оказано услуг) на общую сумму тридцать пять тысяч двести восемьдесят два рубля 89 копеек.</t>
  </si>
  <si>
    <t>по ж.д. ул. Молодогвардейцев, д. 5</t>
  </si>
  <si>
    <t>Начислено всего 39272,88</t>
  </si>
  <si>
    <t>Непредвиденные работы 24 ч/ч</t>
  </si>
  <si>
    <t xml:space="preserve">   * Ремоннт отмостки, 24 м2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</si>
</sst>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4" fillId="0" borderId="0"/>
    <xf numFmtId="0" fontId="15" fillId="0" borderId="0"/>
    <xf numFmtId="0" fontId="16" fillId="0" borderId="0"/>
  </cellStyleXfs>
  <cellXfs count="8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13" fillId="0" borderId="5" xfId="0" applyFont="1" applyBorder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 vertical="center" wrapText="1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5" fillId="0" borderId="0" xfId="0" applyFont="1" applyAlignment="1">
      <alignment wrapText="1"/>
    </xf>
    <xf numFmtId="0" fontId="4" fillId="0" borderId="0" xfId="0" applyFont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8" zoomScaleSheetLayoutView="100" workbookViewId="0">
      <selection activeCell="B50" sqref="B50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42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45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4"/>
      <c r="C4" s="4"/>
      <c r="D4" s="53" t="s">
        <v>46</v>
      </c>
      <c r="E4" s="53"/>
    </row>
    <row r="5" spans="1:5" x14ac:dyDescent="0.25">
      <c r="A5" s="2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26</v>
      </c>
      <c r="B9" s="40"/>
      <c r="C9" s="40"/>
      <c r="D9" s="40"/>
      <c r="E9" s="40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7.75" customHeight="1" x14ac:dyDescent="0.25">
      <c r="A11" s="40" t="s">
        <v>27</v>
      </c>
      <c r="B11" s="40"/>
      <c r="C11" s="40"/>
      <c r="D11" s="40"/>
      <c r="E11" s="40"/>
    </row>
    <row r="12" spans="1:5" ht="24.7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51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26.45" customHeight="1" x14ac:dyDescent="0.25">
      <c r="A17" s="40" t="s">
        <v>17</v>
      </c>
      <c r="B17" s="40"/>
      <c r="C17" s="40"/>
      <c r="D17" s="40"/>
      <c r="E17" s="40"/>
    </row>
    <row r="18" spans="1:8" ht="60.6" customHeight="1" x14ac:dyDescent="0.25">
      <c r="A18" s="40" t="s">
        <v>29</v>
      </c>
      <c r="B18" s="40"/>
      <c r="C18" s="40"/>
      <c r="D18" s="40"/>
      <c r="E18" s="40"/>
    </row>
    <row r="19" spans="1:8" ht="34.9" customHeight="1" x14ac:dyDescent="0.25">
      <c r="A19" s="38" t="s">
        <v>28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7.2</v>
      </c>
      <c r="E22" s="8">
        <f>D22*F20*G20</f>
        <v>5283.36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2861.8199999999997</v>
      </c>
    </row>
    <row r="24" spans="1:8" x14ac:dyDescent="0.25">
      <c r="A24" s="7" t="s">
        <v>31</v>
      </c>
      <c r="B24" s="9" t="s">
        <v>32</v>
      </c>
      <c r="C24" s="3" t="s">
        <v>33</v>
      </c>
      <c r="D24" s="3"/>
      <c r="E24" s="8">
        <v>306.13</v>
      </c>
    </row>
    <row r="25" spans="1:8" x14ac:dyDescent="0.25">
      <c r="A25" s="7" t="s">
        <v>47</v>
      </c>
      <c r="B25" s="9" t="s">
        <v>48</v>
      </c>
      <c r="C25" s="3" t="s">
        <v>49</v>
      </c>
      <c r="D25" s="3">
        <v>24</v>
      </c>
      <c r="E25" s="8">
        <f>D25*235.95</f>
        <v>5662.7999999999993</v>
      </c>
    </row>
    <row r="26" spans="1:8" x14ac:dyDescent="0.25">
      <c r="A26" s="23"/>
      <c r="B26" s="22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14114.109999999999</v>
      </c>
    </row>
    <row r="29" spans="1:8" ht="30.75" customHeight="1" x14ac:dyDescent="0.25">
      <c r="A29" s="39" t="s">
        <v>52</v>
      </c>
      <c r="B29" s="39"/>
      <c r="C29" s="39"/>
      <c r="D29" s="39"/>
      <c r="E29" s="39"/>
    </row>
    <row r="30" spans="1:8" ht="30.75" customHeight="1" x14ac:dyDescent="0.25">
      <c r="A30" s="40" t="s">
        <v>21</v>
      </c>
      <c r="B30" s="40"/>
      <c r="C30" s="40"/>
      <c r="D30" s="40"/>
      <c r="E30" s="40"/>
    </row>
    <row r="31" spans="1:8" x14ac:dyDescent="0.25">
      <c r="A31" s="40" t="s">
        <v>20</v>
      </c>
      <c r="B31" s="40"/>
      <c r="C31" s="40"/>
      <c r="D31" s="40"/>
      <c r="E31" s="40"/>
      <c r="F31" s="14"/>
      <c r="G31" s="14"/>
      <c r="H31" s="15"/>
    </row>
    <row r="32" spans="1:8" ht="30" customHeight="1" x14ac:dyDescent="0.25">
      <c r="A32" s="40" t="s">
        <v>34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50</v>
      </c>
      <c r="B36" s="42"/>
      <c r="C36" s="42"/>
      <c r="D36" s="42"/>
      <c r="E36" s="5"/>
    </row>
    <row r="37" spans="1:5" x14ac:dyDescent="0.25">
      <c r="B37" s="37" t="s">
        <v>19</v>
      </c>
      <c r="C37" s="37"/>
      <c r="D37" s="37"/>
      <c r="E37" s="6" t="s">
        <v>6</v>
      </c>
    </row>
    <row r="38" spans="1:5" x14ac:dyDescent="0.25">
      <c r="A38" s="25"/>
      <c r="B38" s="25"/>
      <c r="C38" s="25"/>
      <c r="D38" s="25"/>
      <c r="E38" s="25"/>
    </row>
    <row r="39" spans="1:5" x14ac:dyDescent="0.25">
      <c r="A39" s="43" t="s">
        <v>30</v>
      </c>
      <c r="B39" s="43"/>
      <c r="C39" s="43"/>
      <c r="D39" s="43"/>
      <c r="E39" s="5"/>
    </row>
    <row r="40" spans="1:5" x14ac:dyDescent="0.25">
      <c r="B40" s="37" t="s">
        <v>19</v>
      </c>
      <c r="C40" s="37"/>
      <c r="D40" s="37"/>
      <c r="E40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v>10239.11</v>
      </c>
    </row>
    <row r="46" spans="1:5" x14ac:dyDescent="0.25">
      <c r="A46" s="19" t="s">
        <v>44</v>
      </c>
      <c r="B46" s="17"/>
    </row>
    <row r="47" spans="1:5" x14ac:dyDescent="0.25">
      <c r="A47" s="2" t="s">
        <v>36</v>
      </c>
      <c r="B47" s="17">
        <v>9267.8700000000008</v>
      </c>
    </row>
    <row r="48" spans="1:5" ht="30" x14ac:dyDescent="0.25">
      <c r="A48" s="27" t="s">
        <v>37</v>
      </c>
      <c r="B48" s="17">
        <f>E27</f>
        <v>14114.109999999999</v>
      </c>
    </row>
    <row r="49" spans="1:2" x14ac:dyDescent="0.25">
      <c r="A49" s="18" t="s">
        <v>40</v>
      </c>
      <c r="B49" s="20">
        <f>B45+B47-B48</f>
        <v>5392.8700000000044</v>
      </c>
    </row>
    <row r="50" spans="1:2" x14ac:dyDescent="0.25">
      <c r="B50" s="2">
        <v>5600.26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8" zoomScaleSheetLayoutView="100" workbookViewId="0">
      <selection activeCell="B45" sqref="B4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42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53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4"/>
      <c r="C4" s="4"/>
      <c r="D4" s="53" t="s">
        <v>54</v>
      </c>
      <c r="E4" s="53"/>
    </row>
    <row r="5" spans="1:5" x14ac:dyDescent="0.25">
      <c r="A5" s="30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26</v>
      </c>
      <c r="B9" s="40"/>
      <c r="C9" s="40"/>
      <c r="D9" s="40"/>
      <c r="E9" s="40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7.75" customHeight="1" x14ac:dyDescent="0.25">
      <c r="A11" s="40" t="s">
        <v>27</v>
      </c>
      <c r="B11" s="40"/>
      <c r="C11" s="40"/>
      <c r="D11" s="40"/>
      <c r="E11" s="40"/>
    </row>
    <row r="12" spans="1:5" ht="24.7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51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26.45" customHeight="1" x14ac:dyDescent="0.25">
      <c r="A17" s="40" t="s">
        <v>17</v>
      </c>
      <c r="B17" s="40"/>
      <c r="C17" s="40"/>
      <c r="D17" s="40"/>
      <c r="E17" s="40"/>
    </row>
    <row r="18" spans="1:8" ht="60.6" customHeight="1" x14ac:dyDescent="0.25">
      <c r="A18" s="40" t="s">
        <v>29</v>
      </c>
      <c r="B18" s="40"/>
      <c r="C18" s="40"/>
      <c r="D18" s="40"/>
      <c r="E18" s="40"/>
    </row>
    <row r="19" spans="1:8" ht="34.9" customHeight="1" x14ac:dyDescent="0.25">
      <c r="A19" s="38" t="s">
        <v>28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7.2</v>
      </c>
      <c r="E22" s="8">
        <f>D22*F20*G20</f>
        <v>5283.36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3.9</v>
      </c>
      <c r="E23" s="8">
        <f>D23*F20*3</f>
        <v>2861.8199999999997</v>
      </c>
    </row>
    <row r="24" spans="1:8" x14ac:dyDescent="0.25">
      <c r="A24" s="7" t="s">
        <v>31</v>
      </c>
      <c r="B24" s="9" t="s">
        <v>55</v>
      </c>
      <c r="C24" s="3" t="s">
        <v>33</v>
      </c>
      <c r="D24" s="3"/>
      <c r="E24" s="8">
        <v>0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8145.1799999999994</v>
      </c>
    </row>
    <row r="28" spans="1:8" ht="30.75" customHeight="1" x14ac:dyDescent="0.25">
      <c r="A28" s="39" t="s">
        <v>59</v>
      </c>
      <c r="B28" s="39"/>
      <c r="C28" s="39"/>
      <c r="D28" s="39"/>
      <c r="E28" s="39"/>
    </row>
    <row r="29" spans="1:8" ht="30.75" customHeight="1" x14ac:dyDescent="0.25">
      <c r="A29" s="40" t="s">
        <v>21</v>
      </c>
      <c r="B29" s="40"/>
      <c r="C29" s="40"/>
      <c r="D29" s="40"/>
      <c r="E29" s="40"/>
    </row>
    <row r="30" spans="1:8" x14ac:dyDescent="0.25">
      <c r="A30" s="40" t="s">
        <v>20</v>
      </c>
      <c r="B30" s="40"/>
      <c r="C30" s="40"/>
      <c r="D30" s="40"/>
      <c r="E30" s="40"/>
      <c r="F30" s="14"/>
      <c r="G30" s="14"/>
      <c r="H30" s="15"/>
    </row>
    <row r="31" spans="1:8" ht="30" customHeight="1" x14ac:dyDescent="0.25">
      <c r="A31" s="40" t="s">
        <v>34</v>
      </c>
      <c r="B31" s="40"/>
      <c r="C31" s="40"/>
      <c r="D31" s="40"/>
      <c r="E31" s="40"/>
    </row>
    <row r="32" spans="1:8" x14ac:dyDescent="0.25">
      <c r="A32" s="40" t="s">
        <v>18</v>
      </c>
      <c r="B32" s="40"/>
      <c r="C32" s="40"/>
      <c r="D32" s="40"/>
      <c r="E32" s="40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42" t="s">
        <v>50</v>
      </c>
      <c r="B35" s="42"/>
      <c r="C35" s="42"/>
      <c r="D35" s="42"/>
      <c r="E35" s="5"/>
    </row>
    <row r="36" spans="1:5" x14ac:dyDescent="0.25">
      <c r="B36" s="37" t="s">
        <v>19</v>
      </c>
      <c r="C36" s="37"/>
      <c r="D36" s="37"/>
      <c r="E36" s="6" t="s">
        <v>6</v>
      </c>
    </row>
    <row r="37" spans="1:5" x14ac:dyDescent="0.25">
      <c r="A37" s="29"/>
      <c r="B37" s="29"/>
      <c r="C37" s="29"/>
      <c r="D37" s="29"/>
      <c r="E37" s="29"/>
    </row>
    <row r="38" spans="1:5" x14ac:dyDescent="0.25">
      <c r="A38" s="43" t="s">
        <v>30</v>
      </c>
      <c r="B38" s="43"/>
      <c r="C38" s="43"/>
      <c r="D38" s="43"/>
      <c r="E38" s="5"/>
    </row>
    <row r="39" spans="1:5" x14ac:dyDescent="0.25">
      <c r="B39" s="37" t="s">
        <v>19</v>
      </c>
      <c r="C39" s="37"/>
      <c r="D39" s="37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'1кв'!B49</f>
        <v>5392.8700000000044</v>
      </c>
    </row>
    <row r="45" spans="1:5" x14ac:dyDescent="0.25">
      <c r="A45" s="19" t="s">
        <v>44</v>
      </c>
      <c r="B45" s="17"/>
    </row>
    <row r="46" spans="1:5" x14ac:dyDescent="0.25">
      <c r="A46" s="2" t="s">
        <v>36</v>
      </c>
      <c r="B46" s="17">
        <v>9267.8700000000008</v>
      </c>
    </row>
    <row r="47" spans="1:5" ht="30" x14ac:dyDescent="0.25">
      <c r="A47" s="28" t="s">
        <v>37</v>
      </c>
      <c r="B47" s="17">
        <f>E26</f>
        <v>8145.1799999999994</v>
      </c>
    </row>
    <row r="48" spans="1:5" x14ac:dyDescent="0.25">
      <c r="A48" s="18" t="s">
        <v>40</v>
      </c>
      <c r="B48" s="20">
        <f>B44+B46-B47</f>
        <v>6515.5600000000059</v>
      </c>
    </row>
    <row r="49" spans="2:2" x14ac:dyDescent="0.25">
      <c r="B49" s="2">
        <v>5600.26</v>
      </c>
    </row>
  </sheetData>
  <mergeCells count="30"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22" zoomScaleSheetLayoutView="100" workbookViewId="0">
      <selection activeCell="B47" sqref="B47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42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56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4"/>
      <c r="C4" s="4"/>
      <c r="D4" s="53" t="s">
        <v>57</v>
      </c>
      <c r="E4" s="53"/>
    </row>
    <row r="5" spans="1:5" x14ac:dyDescent="0.25">
      <c r="A5" s="33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26</v>
      </c>
      <c r="B9" s="40"/>
      <c r="C9" s="40"/>
      <c r="D9" s="40"/>
      <c r="E9" s="40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7.75" customHeight="1" x14ac:dyDescent="0.25">
      <c r="A11" s="40" t="s">
        <v>27</v>
      </c>
      <c r="B11" s="40"/>
      <c r="C11" s="40"/>
      <c r="D11" s="40"/>
      <c r="E11" s="40"/>
    </row>
    <row r="12" spans="1:5" ht="24.7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51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26.45" customHeight="1" x14ac:dyDescent="0.25">
      <c r="A17" s="40" t="s">
        <v>17</v>
      </c>
      <c r="B17" s="40"/>
      <c r="C17" s="40"/>
      <c r="D17" s="40"/>
      <c r="E17" s="40"/>
    </row>
    <row r="18" spans="1:8" ht="60.6" customHeight="1" x14ac:dyDescent="0.25">
      <c r="A18" s="40" t="s">
        <v>29</v>
      </c>
      <c r="B18" s="40"/>
      <c r="C18" s="40"/>
      <c r="D18" s="40"/>
      <c r="E18" s="40"/>
    </row>
    <row r="19" spans="1:8" ht="34.9" customHeight="1" x14ac:dyDescent="0.25">
      <c r="A19" s="38" t="s">
        <v>28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58</v>
      </c>
      <c r="C24" s="3" t="s">
        <v>33</v>
      </c>
      <c r="D24" s="3"/>
      <c r="E24" s="8">
        <v>0</v>
      </c>
    </row>
    <row r="25" spans="1:8" x14ac:dyDescent="0.25">
      <c r="A25" s="23"/>
      <c r="B25" s="22"/>
      <c r="C25" s="3"/>
      <c r="D25" s="3"/>
      <c r="E25" s="8"/>
    </row>
    <row r="26" spans="1:8" s="14" customFormat="1" ht="14.25" x14ac:dyDescent="0.2">
      <c r="A26" s="10" t="s">
        <v>24</v>
      </c>
      <c r="B26" s="11"/>
      <c r="C26" s="12"/>
      <c r="D26" s="12"/>
      <c r="E26" s="13">
        <f>SUM(E22:E25)</f>
        <v>9106.4580000000005</v>
      </c>
    </row>
    <row r="28" spans="1:8" ht="30.75" customHeight="1" x14ac:dyDescent="0.25">
      <c r="A28" s="39" t="s">
        <v>60</v>
      </c>
      <c r="B28" s="39"/>
      <c r="C28" s="39"/>
      <c r="D28" s="39"/>
      <c r="E28" s="39"/>
    </row>
    <row r="29" spans="1:8" ht="30.75" customHeight="1" x14ac:dyDescent="0.25">
      <c r="A29" s="40" t="s">
        <v>21</v>
      </c>
      <c r="B29" s="40"/>
      <c r="C29" s="40"/>
      <c r="D29" s="40"/>
      <c r="E29" s="40"/>
    </row>
    <row r="30" spans="1:8" x14ac:dyDescent="0.25">
      <c r="A30" s="40" t="s">
        <v>20</v>
      </c>
      <c r="B30" s="40"/>
      <c r="C30" s="40"/>
      <c r="D30" s="40"/>
      <c r="E30" s="40"/>
      <c r="F30" s="14"/>
      <c r="G30" s="14"/>
      <c r="H30" s="15"/>
    </row>
    <row r="31" spans="1:8" ht="30" customHeight="1" x14ac:dyDescent="0.25">
      <c r="A31" s="40" t="s">
        <v>34</v>
      </c>
      <c r="B31" s="40"/>
      <c r="C31" s="40"/>
      <c r="D31" s="40"/>
      <c r="E31" s="40"/>
    </row>
    <row r="32" spans="1:8" x14ac:dyDescent="0.25">
      <c r="A32" s="40" t="s">
        <v>18</v>
      </c>
      <c r="B32" s="40"/>
      <c r="C32" s="40"/>
      <c r="D32" s="40"/>
      <c r="E32" s="40"/>
    </row>
    <row r="33" spans="1:5" x14ac:dyDescent="0.25">
      <c r="A33" s="41" t="s">
        <v>5</v>
      </c>
      <c r="B33" s="41"/>
      <c r="C33" s="41"/>
      <c r="D33" s="41"/>
      <c r="E33" s="41"/>
    </row>
    <row r="34" spans="1:5" x14ac:dyDescent="0.25">
      <c r="A34" s="40" t="s">
        <v>18</v>
      </c>
      <c r="B34" s="40"/>
      <c r="C34" s="40"/>
      <c r="D34" s="40"/>
      <c r="E34" s="40"/>
    </row>
    <row r="35" spans="1:5" x14ac:dyDescent="0.25">
      <c r="A35" s="42" t="s">
        <v>50</v>
      </c>
      <c r="B35" s="42"/>
      <c r="C35" s="42"/>
      <c r="D35" s="42"/>
      <c r="E35" s="5"/>
    </row>
    <row r="36" spans="1:5" x14ac:dyDescent="0.25">
      <c r="B36" s="37" t="s">
        <v>19</v>
      </c>
      <c r="C36" s="37"/>
      <c r="D36" s="37"/>
      <c r="E36" s="6" t="s">
        <v>6</v>
      </c>
    </row>
    <row r="37" spans="1:5" x14ac:dyDescent="0.25">
      <c r="A37" s="32"/>
      <c r="B37" s="32"/>
      <c r="C37" s="32"/>
      <c r="D37" s="32"/>
      <c r="E37" s="32"/>
    </row>
    <row r="38" spans="1:5" x14ac:dyDescent="0.25">
      <c r="A38" s="43" t="s">
        <v>30</v>
      </c>
      <c r="B38" s="43"/>
      <c r="C38" s="43"/>
      <c r="D38" s="43"/>
      <c r="E38" s="5"/>
    </row>
    <row r="39" spans="1:5" x14ac:dyDescent="0.25">
      <c r="B39" s="37" t="s">
        <v>19</v>
      </c>
      <c r="C39" s="37"/>
      <c r="D39" s="37"/>
      <c r="E39" s="6" t="s">
        <v>6</v>
      </c>
    </row>
    <row r="42" spans="1:5" x14ac:dyDescent="0.25">
      <c r="A42" s="2" t="s">
        <v>38</v>
      </c>
    </row>
    <row r="43" spans="1:5" x14ac:dyDescent="0.25">
      <c r="A43" s="14" t="s">
        <v>35</v>
      </c>
    </row>
    <row r="44" spans="1:5" x14ac:dyDescent="0.25">
      <c r="A44" s="2" t="s">
        <v>41</v>
      </c>
      <c r="B44" s="16">
        <f>'2кв'!B48</f>
        <v>6515.5600000000059</v>
      </c>
    </row>
    <row r="45" spans="1:5" x14ac:dyDescent="0.25">
      <c r="A45" s="19" t="s">
        <v>61</v>
      </c>
      <c r="B45" s="17"/>
    </row>
    <row r="46" spans="1:5" x14ac:dyDescent="0.25">
      <c r="A46" s="2" t="s">
        <v>36</v>
      </c>
      <c r="B46" s="17">
        <v>10001.67</v>
      </c>
    </row>
    <row r="47" spans="1:5" ht="30" x14ac:dyDescent="0.25">
      <c r="A47" s="31" t="s">
        <v>37</v>
      </c>
      <c r="B47" s="17">
        <f>E26</f>
        <v>9106.4580000000005</v>
      </c>
    </row>
    <row r="48" spans="1:5" x14ac:dyDescent="0.25">
      <c r="A48" s="18" t="s">
        <v>40</v>
      </c>
      <c r="B48" s="20">
        <f>B44+B46-B47</f>
        <v>7410.7720000000063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D35"/>
    <mergeCell ref="B36:D36"/>
    <mergeCell ref="A38:D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view="pageBreakPreview" topLeftCell="A34" zoomScaleSheetLayoutView="100" workbookViewId="0">
      <selection activeCell="A25" sqref="A25"/>
    </sheetView>
  </sheetViews>
  <sheetFormatPr defaultColWidth="9.140625" defaultRowHeight="15" x14ac:dyDescent="0.25"/>
  <cols>
    <col min="1" max="1" width="33.140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5.28515625" style="2" customWidth="1"/>
    <col min="9" max="16384" width="9.140625" style="2"/>
  </cols>
  <sheetData>
    <row r="1" spans="1:5" ht="15.75" x14ac:dyDescent="0.25">
      <c r="A1" s="49" t="s">
        <v>11</v>
      </c>
      <c r="B1" s="49"/>
      <c r="C1" s="49"/>
      <c r="D1" s="49"/>
      <c r="E1" s="49"/>
    </row>
    <row r="2" spans="1:5" ht="42" customHeight="1" x14ac:dyDescent="0.25">
      <c r="A2" s="50" t="s">
        <v>12</v>
      </c>
      <c r="B2" s="51"/>
      <c r="C2" s="51"/>
      <c r="D2" s="51"/>
      <c r="E2" s="51"/>
    </row>
    <row r="3" spans="1:5" x14ac:dyDescent="0.25">
      <c r="A3" s="52" t="s">
        <v>84</v>
      </c>
      <c r="B3" s="52"/>
      <c r="C3" s="52"/>
      <c r="D3" s="52"/>
      <c r="E3" s="52"/>
    </row>
    <row r="4" spans="1:5" s="1" customFormat="1" ht="15.75" x14ac:dyDescent="0.25">
      <c r="A4" s="24" t="s">
        <v>13</v>
      </c>
      <c r="B4" s="4"/>
      <c r="C4" s="4"/>
      <c r="D4" s="82"/>
      <c r="E4" s="82" t="s">
        <v>85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8" t="s">
        <v>25</v>
      </c>
      <c r="B7" s="48"/>
      <c r="C7" s="48"/>
      <c r="D7" s="48"/>
      <c r="E7" s="48"/>
    </row>
    <row r="8" spans="1:5" x14ac:dyDescent="0.25">
      <c r="A8" s="44" t="s">
        <v>1</v>
      </c>
      <c r="B8" s="44"/>
      <c r="C8" s="44"/>
      <c r="D8" s="44"/>
      <c r="E8" s="44"/>
    </row>
    <row r="9" spans="1:5" x14ac:dyDescent="0.25">
      <c r="A9" s="40" t="s">
        <v>26</v>
      </c>
      <c r="B9" s="40"/>
      <c r="C9" s="40"/>
      <c r="D9" s="40"/>
      <c r="E9" s="40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27.75" customHeight="1" x14ac:dyDescent="0.25">
      <c r="A11" s="40" t="s">
        <v>27</v>
      </c>
      <c r="B11" s="40"/>
      <c r="C11" s="40"/>
      <c r="D11" s="40"/>
      <c r="E11" s="40"/>
    </row>
    <row r="12" spans="1:5" ht="24.75" customHeight="1" x14ac:dyDescent="0.25">
      <c r="A12" s="44" t="s">
        <v>15</v>
      </c>
      <c r="B12" s="47"/>
      <c r="C12" s="47"/>
      <c r="D12" s="47"/>
      <c r="E12" s="47"/>
    </row>
    <row r="13" spans="1:5" x14ac:dyDescent="0.25">
      <c r="A13" s="40" t="s">
        <v>22</v>
      </c>
      <c r="B13" s="40"/>
      <c r="C13" s="40"/>
      <c r="D13" s="40"/>
      <c r="E13" s="40"/>
    </row>
    <row r="14" spans="1:5" x14ac:dyDescent="0.25">
      <c r="A14" s="44" t="s">
        <v>2</v>
      </c>
      <c r="B14" s="47"/>
      <c r="C14" s="47"/>
      <c r="D14" s="47"/>
      <c r="E14" s="47"/>
    </row>
    <row r="15" spans="1:5" x14ac:dyDescent="0.25">
      <c r="A15" s="40" t="s">
        <v>51</v>
      </c>
      <c r="B15" s="40"/>
      <c r="C15" s="40"/>
      <c r="D15" s="40"/>
      <c r="E15" s="40"/>
    </row>
    <row r="16" spans="1:5" x14ac:dyDescent="0.25">
      <c r="A16" s="44" t="s">
        <v>16</v>
      </c>
      <c r="B16" s="47"/>
      <c r="C16" s="47"/>
      <c r="D16" s="47"/>
      <c r="E16" s="47"/>
    </row>
    <row r="17" spans="1:8" ht="26.45" customHeight="1" x14ac:dyDescent="0.25">
      <c r="A17" s="40" t="s">
        <v>17</v>
      </c>
      <c r="B17" s="40"/>
      <c r="C17" s="40"/>
      <c r="D17" s="40"/>
      <c r="E17" s="40"/>
    </row>
    <row r="18" spans="1:8" ht="60.6" customHeight="1" x14ac:dyDescent="0.25">
      <c r="A18" s="40" t="s">
        <v>29</v>
      </c>
      <c r="B18" s="40"/>
      <c r="C18" s="40"/>
      <c r="D18" s="40"/>
      <c r="E18" s="40"/>
    </row>
    <row r="19" spans="1:8" ht="34.9" customHeight="1" x14ac:dyDescent="0.25">
      <c r="A19" s="38" t="s">
        <v>28</v>
      </c>
      <c r="B19" s="38"/>
      <c r="C19" s="38"/>
      <c r="D19" s="38"/>
      <c r="E19" s="38"/>
    </row>
    <row r="20" spans="1:8" x14ac:dyDescent="0.25">
      <c r="A20" s="38"/>
      <c r="B20" s="38"/>
      <c r="C20" s="38"/>
      <c r="D20" s="38"/>
      <c r="E20" s="38"/>
      <c r="F20" s="2">
        <v>244.6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43</v>
      </c>
      <c r="B22" s="9" t="s">
        <v>42</v>
      </c>
      <c r="C22" s="3" t="s">
        <v>4</v>
      </c>
      <c r="D22" s="3">
        <v>8.0500000000000007</v>
      </c>
      <c r="E22" s="8">
        <f>D22*F20*G20</f>
        <v>5907.09</v>
      </c>
    </row>
    <row r="23" spans="1:8" x14ac:dyDescent="0.25">
      <c r="A23" s="7" t="s">
        <v>39</v>
      </c>
      <c r="B23" s="9" t="s">
        <v>23</v>
      </c>
      <c r="C23" s="3" t="s">
        <v>4</v>
      </c>
      <c r="D23" s="3">
        <v>4.3600000000000003</v>
      </c>
      <c r="E23" s="8">
        <f>D23*F20*3</f>
        <v>3199.3680000000004</v>
      </c>
    </row>
    <row r="24" spans="1:8" x14ac:dyDescent="0.25">
      <c r="A24" s="7" t="s">
        <v>31</v>
      </c>
      <c r="B24" s="9" t="s">
        <v>86</v>
      </c>
      <c r="C24" s="3" t="s">
        <v>33</v>
      </c>
      <c r="D24" s="3"/>
      <c r="E24" s="8">
        <v>545.42999999999995</v>
      </c>
    </row>
    <row r="25" spans="1:8" x14ac:dyDescent="0.25">
      <c r="A25" s="83" t="s">
        <v>87</v>
      </c>
      <c r="B25" s="9" t="s">
        <v>88</v>
      </c>
      <c r="C25" s="3" t="s">
        <v>33</v>
      </c>
      <c r="D25" s="3"/>
      <c r="E25" s="8">
        <v>25631</v>
      </c>
    </row>
    <row r="26" spans="1:8" x14ac:dyDescent="0.25">
      <c r="A26" s="23"/>
      <c r="B26" s="22"/>
      <c r="C26" s="3"/>
      <c r="D26" s="3"/>
      <c r="E26" s="8"/>
    </row>
    <row r="27" spans="1:8" s="14" customFormat="1" ht="14.25" x14ac:dyDescent="0.2">
      <c r="A27" s="10" t="s">
        <v>24</v>
      </c>
      <c r="B27" s="11"/>
      <c r="C27" s="12"/>
      <c r="D27" s="12"/>
      <c r="E27" s="13">
        <f>SUM(E22:E26)</f>
        <v>35282.887999999999</v>
      </c>
    </row>
    <row r="29" spans="1:8" ht="30.75" customHeight="1" x14ac:dyDescent="0.25">
      <c r="A29" s="39" t="s">
        <v>89</v>
      </c>
      <c r="B29" s="39"/>
      <c r="C29" s="39"/>
      <c r="D29" s="39"/>
      <c r="E29" s="39"/>
    </row>
    <row r="30" spans="1:8" ht="30.75" customHeight="1" x14ac:dyDescent="0.25">
      <c r="A30" s="40" t="s">
        <v>21</v>
      </c>
      <c r="B30" s="40"/>
      <c r="C30" s="40"/>
      <c r="D30" s="40"/>
      <c r="E30" s="40"/>
    </row>
    <row r="31" spans="1:8" x14ac:dyDescent="0.25">
      <c r="A31" s="40" t="s">
        <v>20</v>
      </c>
      <c r="B31" s="40"/>
      <c r="C31" s="40"/>
      <c r="D31" s="40"/>
      <c r="E31" s="40"/>
      <c r="F31" s="14"/>
      <c r="G31" s="14"/>
      <c r="H31" s="15"/>
    </row>
    <row r="32" spans="1:8" ht="30" customHeight="1" x14ac:dyDescent="0.25">
      <c r="A32" s="40" t="s">
        <v>34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50</v>
      </c>
      <c r="B36" s="42"/>
      <c r="C36" s="42"/>
      <c r="D36" s="42"/>
      <c r="E36" s="5"/>
    </row>
    <row r="37" spans="1:5" x14ac:dyDescent="0.25">
      <c r="B37" s="37" t="s">
        <v>19</v>
      </c>
      <c r="C37" s="37"/>
      <c r="D37" s="37"/>
      <c r="E37" s="6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43" t="s">
        <v>30</v>
      </c>
      <c r="B39" s="43"/>
      <c r="C39" s="43"/>
      <c r="D39" s="43"/>
      <c r="E39" s="5"/>
    </row>
    <row r="40" spans="1:5" x14ac:dyDescent="0.25">
      <c r="B40" s="37" t="s">
        <v>19</v>
      </c>
      <c r="C40" s="37"/>
      <c r="D40" s="37"/>
      <c r="E40" s="6" t="s">
        <v>6</v>
      </c>
    </row>
    <row r="43" spans="1:5" x14ac:dyDescent="0.25">
      <c r="A43" s="2" t="s">
        <v>38</v>
      </c>
    </row>
    <row r="44" spans="1:5" x14ac:dyDescent="0.25">
      <c r="A44" s="14" t="s">
        <v>35</v>
      </c>
    </row>
    <row r="45" spans="1:5" x14ac:dyDescent="0.25">
      <c r="A45" s="2" t="s">
        <v>41</v>
      </c>
      <c r="B45" s="16">
        <f>'3кв'!B48</f>
        <v>7410.7720000000063</v>
      </c>
    </row>
    <row r="46" spans="1:5" x14ac:dyDescent="0.25">
      <c r="A46" s="19" t="s">
        <v>61</v>
      </c>
      <c r="B46" s="17"/>
    </row>
    <row r="47" spans="1:5" x14ac:dyDescent="0.25">
      <c r="A47" s="2" t="s">
        <v>36</v>
      </c>
      <c r="B47" s="17">
        <v>10368.57</v>
      </c>
    </row>
    <row r="48" spans="1:5" ht="30" x14ac:dyDescent="0.25">
      <c r="A48" s="34" t="s">
        <v>37</v>
      </c>
      <c r="B48" s="17">
        <f>E27</f>
        <v>35282.887999999999</v>
      </c>
    </row>
    <row r="49" spans="1:2" x14ac:dyDescent="0.25">
      <c r="A49" s="18" t="s">
        <v>40</v>
      </c>
      <c r="B49" s="20">
        <f>B45+B47-B48</f>
        <v>-17503.545999999995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view="pageBreakPreview" topLeftCell="A4" zoomScaleSheetLayoutView="100" workbookViewId="0">
      <selection activeCell="C16" sqref="C16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62</v>
      </c>
      <c r="B1" s="54"/>
      <c r="C1" s="54"/>
      <c r="D1" s="55"/>
    </row>
    <row r="2" spans="1:5" ht="15.75" x14ac:dyDescent="0.25">
      <c r="A2" s="56" t="s">
        <v>63</v>
      </c>
      <c r="B2" s="56"/>
      <c r="C2" s="56"/>
      <c r="D2" s="57"/>
    </row>
    <row r="3" spans="1:5" ht="15.75" x14ac:dyDescent="0.25">
      <c r="A3" s="56" t="s">
        <v>64</v>
      </c>
      <c r="B3" s="56"/>
      <c r="C3" s="56"/>
      <c r="D3" s="57"/>
    </row>
    <row r="4" spans="1:5" ht="15.75" x14ac:dyDescent="0.25">
      <c r="A4" s="54" t="s">
        <v>90</v>
      </c>
      <c r="B4" s="54"/>
      <c r="C4" s="54"/>
      <c r="D4" s="55"/>
    </row>
    <row r="5" spans="1:5" ht="15.75" x14ac:dyDescent="0.25">
      <c r="A5" s="58"/>
      <c r="B5" s="58"/>
      <c r="C5" s="58"/>
      <c r="D5" s="1"/>
    </row>
    <row r="6" spans="1:5" ht="15.75" x14ac:dyDescent="0.25">
      <c r="A6" s="57"/>
      <c r="B6" s="59" t="s">
        <v>65</v>
      </c>
      <c r="C6" s="60">
        <f>'1кв'!B45</f>
        <v>10239.11</v>
      </c>
      <c r="D6" s="61"/>
    </row>
    <row r="7" spans="1:5" ht="15.75" x14ac:dyDescent="0.25">
      <c r="A7" s="62" t="s">
        <v>66</v>
      </c>
      <c r="B7" s="59" t="s">
        <v>91</v>
      </c>
      <c r="C7" s="60"/>
      <c r="D7" s="61"/>
    </row>
    <row r="8" spans="1:5" ht="15.75" x14ac:dyDescent="0.25">
      <c r="B8" s="63" t="s">
        <v>67</v>
      </c>
      <c r="C8" s="64">
        <f>'1кв'!B47+'2кв'!B46+'3кв'!B46+'4кв'!B47</f>
        <v>38905.980000000003</v>
      </c>
      <c r="D8" s="65"/>
    </row>
    <row r="9" spans="1:5" ht="15.75" x14ac:dyDescent="0.25">
      <c r="A9" s="66"/>
      <c r="B9" s="63" t="s">
        <v>68</v>
      </c>
      <c r="C9" s="67">
        <f>SUM(C8:C8)</f>
        <v>38905.980000000003</v>
      </c>
      <c r="D9" s="61"/>
    </row>
    <row r="10" spans="1:5" ht="15.75" x14ac:dyDescent="0.25">
      <c r="A10" s="1"/>
      <c r="B10" s="68"/>
      <c r="C10" s="68"/>
      <c r="D10" s="69"/>
    </row>
    <row r="11" spans="1:5" ht="15.75" x14ac:dyDescent="0.25">
      <c r="A11" s="70" t="s">
        <v>69</v>
      </c>
      <c r="B11" s="71" t="s">
        <v>70</v>
      </c>
      <c r="C11" s="64">
        <f>'1кв'!E22+'2кв'!E22+'3кв'!E22+'4кв'!E22</f>
        <v>22380.899999999998</v>
      </c>
      <c r="D11" s="69"/>
    </row>
    <row r="12" spans="1:5" ht="15.75" x14ac:dyDescent="0.25">
      <c r="A12" s="70"/>
      <c r="B12" s="7" t="s">
        <v>39</v>
      </c>
      <c r="C12" s="64">
        <f>'1кв'!E23+'2кв'!E23+'3кв'!E23+'4кв'!E23</f>
        <v>12122.376</v>
      </c>
      <c r="D12" s="69"/>
    </row>
    <row r="13" spans="1:5" ht="15.75" x14ac:dyDescent="0.25">
      <c r="A13" s="1"/>
      <c r="B13" s="7" t="s">
        <v>31</v>
      </c>
      <c r="C13" s="64">
        <f>'1кв'!E24+'2кв'!E24+'3кв'!E24+'4кв'!E24</f>
        <v>851.56</v>
      </c>
      <c r="D13" s="69"/>
      <c r="E13" s="72"/>
    </row>
    <row r="14" spans="1:5" ht="15.75" x14ac:dyDescent="0.25">
      <c r="A14" s="70"/>
      <c r="B14" s="73" t="s">
        <v>92</v>
      </c>
      <c r="C14" s="64">
        <f>'1кв'!E25</f>
        <v>5662.7999999999993</v>
      </c>
      <c r="D14" s="69"/>
    </row>
    <row r="15" spans="1:5" ht="15.75" x14ac:dyDescent="0.25">
      <c r="A15" s="70"/>
      <c r="B15" s="74" t="s">
        <v>71</v>
      </c>
      <c r="C15" s="64">
        <f>SUM(C17:C18)</f>
        <v>25631</v>
      </c>
      <c r="D15" s="69"/>
    </row>
    <row r="16" spans="1:5" ht="15.75" x14ac:dyDescent="0.25">
      <c r="A16" s="70"/>
      <c r="B16" s="74" t="s">
        <v>72</v>
      </c>
      <c r="C16" s="64"/>
      <c r="D16" s="69"/>
    </row>
    <row r="17" spans="1:5" ht="15.75" x14ac:dyDescent="0.25">
      <c r="A17" s="70"/>
      <c r="B17" s="74" t="s">
        <v>93</v>
      </c>
      <c r="C17" s="64">
        <f>'4кв'!E25</f>
        <v>25631</v>
      </c>
      <c r="D17" s="69"/>
    </row>
    <row r="18" spans="1:5" ht="15.75" x14ac:dyDescent="0.25">
      <c r="A18" s="70"/>
      <c r="B18" s="74"/>
      <c r="C18" s="64"/>
      <c r="D18" s="69"/>
    </row>
    <row r="19" spans="1:5" ht="15.75" x14ac:dyDescent="0.25">
      <c r="A19" s="1"/>
      <c r="B19" s="75" t="s">
        <v>73</v>
      </c>
      <c r="C19" s="67">
        <f>SUM(C11:C15)</f>
        <v>66648.635999999999</v>
      </c>
      <c r="D19" s="69"/>
      <c r="E19" s="72"/>
    </row>
    <row r="20" spans="1:5" ht="15.75" x14ac:dyDescent="0.25">
      <c r="A20" s="1"/>
      <c r="B20" s="76" t="s">
        <v>74</v>
      </c>
      <c r="C20" s="67">
        <f>C6+C9-C19</f>
        <v>-17503.545999999995</v>
      </c>
      <c r="D20" s="69"/>
    </row>
    <row r="21" spans="1:5" ht="15.75" x14ac:dyDescent="0.25">
      <c r="A21" s="1"/>
      <c r="B21" s="62"/>
      <c r="C21" s="62"/>
      <c r="D21" s="69"/>
    </row>
    <row r="22" spans="1:5" ht="15.75" x14ac:dyDescent="0.25">
      <c r="A22" s="1"/>
      <c r="B22" s="77" t="s">
        <v>75</v>
      </c>
      <c r="C22" s="77"/>
      <c r="D22" s="69"/>
    </row>
    <row r="23" spans="1:5" ht="15.75" x14ac:dyDescent="0.25">
      <c r="A23" s="1"/>
      <c r="B23" s="77" t="s">
        <v>76</v>
      </c>
      <c r="C23" s="78">
        <v>3089.29</v>
      </c>
      <c r="D23" s="69"/>
    </row>
    <row r="24" spans="1:5" ht="15.75" x14ac:dyDescent="0.25">
      <c r="A24" s="1"/>
      <c r="B24" s="79" t="s">
        <v>77</v>
      </c>
      <c r="C24" s="80">
        <v>3456.19</v>
      </c>
      <c r="D24" s="69"/>
    </row>
    <row r="25" spans="1:5" ht="15.75" x14ac:dyDescent="0.25">
      <c r="A25" s="1"/>
      <c r="B25" s="77" t="s">
        <v>78</v>
      </c>
      <c r="C25" s="81">
        <f>C24-C23</f>
        <v>366.90000000000009</v>
      </c>
      <c r="D25" s="69"/>
    </row>
    <row r="26" spans="1:5" ht="15.75" x14ac:dyDescent="0.25">
      <c r="A26" s="1"/>
      <c r="B26" s="62"/>
      <c r="C26" s="62"/>
      <c r="D26" s="69"/>
    </row>
    <row r="27" spans="1:5" ht="15.75" x14ac:dyDescent="0.25">
      <c r="A27" s="1"/>
      <c r="B27" s="62"/>
      <c r="C27" s="62"/>
      <c r="D27" s="69"/>
    </row>
    <row r="28" spans="1:5" ht="15.75" x14ac:dyDescent="0.25">
      <c r="A28" s="1"/>
      <c r="B28" s="62"/>
      <c r="C28" s="62"/>
      <c r="D28" s="69"/>
    </row>
    <row r="29" spans="1:5" ht="15.75" x14ac:dyDescent="0.25">
      <c r="A29" s="1"/>
      <c r="B29" s="62"/>
      <c r="C29" s="62"/>
      <c r="D29" s="69"/>
    </row>
    <row r="30" spans="1:5" ht="15.75" x14ac:dyDescent="0.25">
      <c r="A30" s="1" t="s">
        <v>79</v>
      </c>
      <c r="B30" s="62" t="s">
        <v>80</v>
      </c>
      <c r="C30" s="62"/>
      <c r="D30" s="69"/>
    </row>
    <row r="31" spans="1:5" ht="15.75" x14ac:dyDescent="0.25">
      <c r="A31" s="1"/>
      <c r="B31" s="62" t="s">
        <v>81</v>
      </c>
      <c r="C31" s="62"/>
      <c r="D31" s="69"/>
    </row>
    <row r="32" spans="1:5" ht="15.75" x14ac:dyDescent="0.25">
      <c r="A32" s="1"/>
      <c r="B32" s="62" t="s">
        <v>82</v>
      </c>
      <c r="C32" s="62"/>
      <c r="D32" s="69"/>
    </row>
    <row r="33" spans="1:4" ht="15.75" x14ac:dyDescent="0.25">
      <c r="A33" s="1"/>
      <c r="B33" s="62"/>
      <c r="C33" s="62"/>
      <c r="D33" s="69"/>
    </row>
    <row r="34" spans="1:4" ht="15.75" x14ac:dyDescent="0.25">
      <c r="A34" s="1"/>
      <c r="B34" s="62"/>
      <c r="C34" s="62"/>
      <c r="D34" s="69"/>
    </row>
    <row r="35" spans="1:4" ht="15.75" x14ac:dyDescent="0.25">
      <c r="A35" s="1"/>
      <c r="B35" s="62" t="s">
        <v>83</v>
      </c>
      <c r="C35" s="62"/>
      <c r="D35" s="69"/>
    </row>
    <row r="36" spans="1:4" ht="15.75" x14ac:dyDescent="0.25">
      <c r="A36" s="1"/>
      <c r="B36" s="62"/>
      <c r="C36" s="62"/>
      <c r="D36" s="69"/>
    </row>
    <row r="37" spans="1:4" ht="15.75" x14ac:dyDescent="0.25">
      <c r="A37" s="1"/>
      <c r="B37" s="62"/>
      <c r="C37" s="62"/>
      <c r="D37" s="69"/>
    </row>
    <row r="38" spans="1:4" ht="15.75" x14ac:dyDescent="0.25">
      <c r="A38" s="1"/>
      <c r="B38" s="62"/>
      <c r="C38" s="62"/>
      <c r="D38" s="69"/>
    </row>
    <row r="39" spans="1:4" ht="15.75" x14ac:dyDescent="0.25">
      <c r="A39" s="1"/>
      <c r="B39" s="62"/>
      <c r="C39" s="62"/>
      <c r="D39" s="69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2024-02-16T11:16:20Z</dcterms:modified>
</cp:coreProperties>
</file>